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Грузовое оборудование" sheetId="5" r:id="rId1"/>
  </sheets>
  <definedNames>
    <definedName name="_xlnm.Print_Area" localSheetId="0">'Грузовое оборудование'!$A$1:$H$35</definedName>
  </definedNames>
  <calcPr calcId="181029"/>
</workbook>
</file>

<file path=xl/calcChain.xml><?xml version="1.0" encoding="utf-8"?>
<calcChain xmlns="http://schemas.openxmlformats.org/spreadsheetml/2006/main">
  <c r="G33" i="5" l="1"/>
  <c r="G32" i="5"/>
  <c r="G31" i="5"/>
  <c r="G30" i="5"/>
  <c r="G34" i="5" s="1"/>
  <c r="G26" i="5" l="1"/>
  <c r="G25" i="5"/>
  <c r="G27" i="5"/>
  <c r="G14" i="5"/>
  <c r="G13" i="5"/>
  <c r="G12" i="5"/>
  <c r="G6" i="5" l="1"/>
  <c r="G20" i="5"/>
  <c r="G7" i="5"/>
  <c r="G21" i="5"/>
  <c r="G8" i="5"/>
  <c r="G9" i="5"/>
  <c r="G10" i="5"/>
  <c r="G22" i="5"/>
  <c r="G15" i="5"/>
  <c r="G16" i="5"/>
  <c r="G17" i="5"/>
  <c r="G5" i="5"/>
  <c r="G18" i="5" l="1"/>
  <c r="G28" i="5"/>
  <c r="G35" i="5" l="1"/>
</calcChain>
</file>

<file path=xl/sharedStrings.xml><?xml version="1.0" encoding="utf-8"?>
<sst xmlns="http://schemas.openxmlformats.org/spreadsheetml/2006/main" count="92" uniqueCount="60">
  <si>
    <t>Код</t>
  </si>
  <si>
    <t>Номенклатура</t>
  </si>
  <si>
    <t>Остаток</t>
  </si>
  <si>
    <t>Сумма</t>
  </si>
  <si>
    <t>Итого</t>
  </si>
  <si>
    <t xml:space="preserve">207166     </t>
  </si>
  <si>
    <t xml:space="preserve">207588     </t>
  </si>
  <si>
    <t xml:space="preserve">201661Н    </t>
  </si>
  <si>
    <t xml:space="preserve">207169     </t>
  </si>
  <si>
    <t xml:space="preserve">204746Н0   </t>
  </si>
  <si>
    <t xml:space="preserve">207164     </t>
  </si>
  <si>
    <t xml:space="preserve">207168     </t>
  </si>
  <si>
    <t xml:space="preserve">207589     </t>
  </si>
  <si>
    <t xml:space="preserve">207171     </t>
  </si>
  <si>
    <t xml:space="preserve">207165     </t>
  </si>
  <si>
    <t xml:space="preserve">207167     </t>
  </si>
  <si>
    <t>Строп ф 6 мм L- 2 м/п до 500кг/без коуша  без документов</t>
  </si>
  <si>
    <t>Строп ф 6 мм L- 3,5 м с коуш  без документов</t>
  </si>
  <si>
    <t>Строп ф 9 мм L- 2 м/п (с соединениями, коушем) без документов</t>
  </si>
  <si>
    <t>Строп ф 5 мм L- 8 м/п  с коушем  до500кг без документов</t>
  </si>
  <si>
    <t>Строп ф 8 мм L- 8 м/п с коушем до500кг без документов</t>
  </si>
  <si>
    <t>Строп ф 6 мм L- 12 м с коуш  без документов</t>
  </si>
  <si>
    <t>Строп ф 8 мм L- 1,5 м/п с коушем до 500кг  без документов</t>
  </si>
  <si>
    <t>Строп ф 6 мм L- 8 м/п  без документов</t>
  </si>
  <si>
    <t>Строп ф 6 мм L- 8 м/п с коуш. (с соед.) до 500кг без документов</t>
  </si>
  <si>
    <t xml:space="preserve">204745 Н0   </t>
  </si>
  <si>
    <t>Грузовое оборудование</t>
  </si>
  <si>
    <t>кг</t>
  </si>
  <si>
    <t>шт.</t>
  </si>
  <si>
    <t>не выпускают</t>
  </si>
  <si>
    <t>Розничная цена Армада 51</t>
  </si>
  <si>
    <t xml:space="preserve">Средняя рыночная цена </t>
  </si>
  <si>
    <t>Кол-во</t>
  </si>
  <si>
    <t>Ед. измерения</t>
  </si>
  <si>
    <t>Разное</t>
  </si>
  <si>
    <t>Таль ТР-3200 рычажн.3,2т Н=1,5м</t>
  </si>
  <si>
    <t>Вертлюг ПА-0,6тн</t>
  </si>
  <si>
    <t>Строп 1СКП Ф12мм длин. 700мм</t>
  </si>
  <si>
    <t>207488НО</t>
  </si>
  <si>
    <t>004289НО</t>
  </si>
  <si>
    <t>Строп УСК1-10/2000</t>
  </si>
  <si>
    <t>Шкентель ф 13,5мм L- 50м (трос)</t>
  </si>
  <si>
    <t>Шкентель ф 19мм L- 17м (трос)</t>
  </si>
  <si>
    <t>Стропа</t>
  </si>
  <si>
    <t>Таль ТЭ Н=6м 0,25тн электрическая</t>
  </si>
  <si>
    <t xml:space="preserve">Фото </t>
  </si>
  <si>
    <t>601268Н</t>
  </si>
  <si>
    <t>канат сизалевый 29мм</t>
  </si>
  <si>
    <t>601263НО</t>
  </si>
  <si>
    <t>канат сизалевый 8мм</t>
  </si>
  <si>
    <t>канат сизалевый 10мм</t>
  </si>
  <si>
    <t>канат сизалевый 11мм</t>
  </si>
  <si>
    <t>601264НО</t>
  </si>
  <si>
    <t>601265НО</t>
  </si>
  <si>
    <t>Канат</t>
  </si>
  <si>
    <t xml:space="preserve">Строп УСК1- 2,5/2000 </t>
  </si>
  <si>
    <t xml:space="preserve">Строп УСК1- 2,5/4000 </t>
  </si>
  <si>
    <t>Гак грузовой 6,3т ч.214-03.154-07</t>
  </si>
  <si>
    <t>Планка Треугольная 2,0т ч.214-03.154-02</t>
  </si>
  <si>
    <t>Противовес Вертлюжный 1,6т ч.214-03-107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</si>
</sst>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1" fillId="3" borderId="5" xfId="2" applyNumberFormat="1" applyFont="1" applyFill="1" applyBorder="1" applyAlignment="1">
      <alignment horizontal="left" vertical="top"/>
    </xf>
    <xf numFmtId="166" fontId="1" fillId="3" borderId="5" xfId="2" applyNumberFormat="1" applyFont="1" applyFill="1" applyBorder="1" applyAlignment="1">
      <alignment horizontal="right" vertical="top"/>
    </xf>
    <xf numFmtId="164" fontId="1" fillId="3" borderId="5" xfId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/>
    </xf>
    <xf numFmtId="164" fontId="1" fillId="3" borderId="4" xfId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0" fontId="1" fillId="3" borderId="4" xfId="2" applyNumberFormat="1" applyFont="1" applyFill="1" applyBorder="1" applyAlignment="1">
      <alignment horizontal="left" vertical="top"/>
    </xf>
    <xf numFmtId="166" fontId="1" fillId="3" borderId="4" xfId="2" applyNumberFormat="1" applyFont="1" applyFill="1" applyBorder="1" applyAlignment="1">
      <alignment horizontal="right" vertical="top"/>
    </xf>
    <xf numFmtId="165" fontId="1" fillId="0" borderId="6" xfId="0" applyNumberFormat="1" applyFont="1" applyBorder="1" applyAlignment="1">
      <alignment horizontal="right" vertical="top"/>
    </xf>
    <xf numFmtId="0" fontId="1" fillId="3" borderId="1" xfId="2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164" fontId="1" fillId="3" borderId="1" xfId="1" applyFont="1" applyFill="1" applyBorder="1" applyAlignment="1">
      <alignment horizontal="right" vertical="top"/>
    </xf>
    <xf numFmtId="166" fontId="1" fillId="3" borderId="1" xfId="2" applyNumberFormat="1" applyFont="1" applyFill="1" applyBorder="1" applyAlignment="1">
      <alignment horizontal="right" vertical="top"/>
    </xf>
    <xf numFmtId="165" fontId="1" fillId="0" borderId="8" xfId="0" applyNumberFormat="1" applyFont="1" applyBorder="1" applyAlignment="1">
      <alignment horizontal="right" vertical="top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3" borderId="11" xfId="2" applyNumberFormat="1" applyFont="1" applyFill="1" applyBorder="1" applyAlignment="1">
      <alignment horizontal="left" vertical="top"/>
    </xf>
    <xf numFmtId="165" fontId="2" fillId="4" borderId="13" xfId="0" applyNumberFormat="1" applyFont="1" applyFill="1" applyBorder="1" applyAlignment="1">
      <alignment horizontal="right" vertical="top"/>
    </xf>
    <xf numFmtId="0" fontId="4" fillId="4" borderId="33" xfId="0" applyFont="1" applyFill="1" applyBorder="1" applyAlignment="1">
      <alignment horizontal="right" vertical="center"/>
    </xf>
    <xf numFmtId="167" fontId="3" fillId="0" borderId="30" xfId="0" applyNumberFormat="1" applyFont="1" applyBorder="1" applyAlignment="1">
      <alignment horizontal="right" vertical="center"/>
    </xf>
    <xf numFmtId="167" fontId="3" fillId="0" borderId="27" xfId="0" applyNumberFormat="1" applyFont="1" applyBorder="1" applyAlignment="1">
      <alignment horizontal="right" vertical="center"/>
    </xf>
    <xf numFmtId="167" fontId="3" fillId="0" borderId="28" xfId="0" applyNumberFormat="1" applyFont="1" applyBorder="1" applyAlignment="1">
      <alignment horizontal="right" vertical="center"/>
    </xf>
    <xf numFmtId="167" fontId="4" fillId="0" borderId="28" xfId="0" applyNumberFormat="1" applyFont="1" applyBorder="1" applyAlignment="1">
      <alignment horizontal="right" vertical="center"/>
    </xf>
    <xf numFmtId="167" fontId="3" fillId="0" borderId="31" xfId="0" applyNumberFormat="1" applyFont="1" applyBorder="1" applyAlignment="1">
      <alignment horizontal="right" vertical="center"/>
    </xf>
    <xf numFmtId="167" fontId="4" fillId="0" borderId="26" xfId="0" applyNumberFormat="1" applyFont="1" applyBorder="1"/>
    <xf numFmtId="0" fontId="1" fillId="3" borderId="5" xfId="2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top"/>
    </xf>
    <xf numFmtId="167" fontId="3" fillId="0" borderId="27" xfId="0" applyNumberFormat="1" applyFont="1" applyBorder="1"/>
    <xf numFmtId="167" fontId="3" fillId="0" borderId="31" xfId="0" applyNumberFormat="1" applyFont="1" applyBorder="1"/>
    <xf numFmtId="167" fontId="4" fillId="0" borderId="28" xfId="0" applyNumberFormat="1" applyFont="1" applyBorder="1"/>
    <xf numFmtId="165" fontId="7" fillId="0" borderId="8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165" fontId="3" fillId="0" borderId="2" xfId="0" applyNumberFormat="1" applyFont="1" applyBorder="1"/>
    <xf numFmtId="165" fontId="7" fillId="0" borderId="14" xfId="0" applyNumberFormat="1" applyFont="1" applyBorder="1"/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3" borderId="7" xfId="2" applyNumberFormat="1" applyFont="1" applyFill="1" applyBorder="1" applyAlignment="1">
      <alignment horizontal="center" vertical="top"/>
    </xf>
    <xf numFmtId="0" fontId="1" fillId="3" borderId="4" xfId="2" applyNumberFormat="1" applyFont="1" applyFill="1" applyBorder="1" applyAlignment="1">
      <alignment horizontal="center" vertical="top"/>
    </xf>
    <xf numFmtId="0" fontId="2" fillId="4" borderId="35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0" fontId="2" fillId="4" borderId="32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center"/>
    </xf>
    <xf numFmtId="0" fontId="2" fillId="2" borderId="19" xfId="2" applyNumberFormat="1" applyFont="1" applyFill="1" applyBorder="1" applyAlignment="1">
      <alignment horizontal="center" vertical="top"/>
    </xf>
    <xf numFmtId="0" fontId="2" fillId="2" borderId="20" xfId="2" applyNumberFormat="1" applyFont="1" applyFill="1" applyBorder="1" applyAlignment="1">
      <alignment horizontal="center" vertical="top"/>
    </xf>
    <xf numFmtId="0" fontId="2" fillId="2" borderId="23" xfId="2" applyNumberFormat="1" applyFont="1" applyFill="1" applyBorder="1" applyAlignment="1">
      <alignment horizontal="center" vertical="top"/>
    </xf>
    <xf numFmtId="0" fontId="2" fillId="3" borderId="14" xfId="2" applyNumberFormat="1" applyFont="1" applyFill="1" applyBorder="1" applyAlignment="1">
      <alignment horizontal="left" vertical="top"/>
    </xf>
    <xf numFmtId="0" fontId="2" fillId="3" borderId="16" xfId="2" applyNumberFormat="1" applyFont="1" applyFill="1" applyBorder="1" applyAlignment="1">
      <alignment horizontal="left" vertical="top"/>
    </xf>
    <xf numFmtId="0" fontId="2" fillId="3" borderId="22" xfId="2" applyNumberFormat="1" applyFont="1" applyFill="1" applyBorder="1" applyAlignment="1">
      <alignment horizontal="left" vertical="top"/>
    </xf>
    <xf numFmtId="0" fontId="1" fillId="3" borderId="1" xfId="2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_Грузовое оборудование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21</xdr:row>
      <xdr:rowOff>57150</xdr:rowOff>
    </xdr:from>
    <xdr:to>
      <xdr:col>2</xdr:col>
      <xdr:colOff>1144950</xdr:colOff>
      <xdr:row>21</xdr:row>
      <xdr:rowOff>1101150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725" y="5991225"/>
          <a:ext cx="78300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20</xdr:row>
      <xdr:rowOff>28574</xdr:rowOff>
    </xdr:from>
    <xdr:to>
      <xdr:col>2</xdr:col>
      <xdr:colOff>1458677</xdr:colOff>
      <xdr:row>20</xdr:row>
      <xdr:rowOff>1072574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1" y="4829174"/>
          <a:ext cx="1392001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22</xdr:row>
      <xdr:rowOff>38098</xdr:rowOff>
    </xdr:from>
    <xdr:to>
      <xdr:col>2</xdr:col>
      <xdr:colOff>1371451</xdr:colOff>
      <xdr:row>22</xdr:row>
      <xdr:rowOff>938098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7226" y="7115173"/>
          <a:ext cx="12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495301</xdr:colOff>
      <xdr:row>23</xdr:row>
      <xdr:rowOff>85724</xdr:rowOff>
    </xdr:from>
    <xdr:to>
      <xdr:col>2</xdr:col>
      <xdr:colOff>1123950</xdr:colOff>
      <xdr:row>23</xdr:row>
      <xdr:rowOff>923923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91076" y="8134349"/>
          <a:ext cx="628649" cy="838199"/>
        </a:xfrm>
        <a:prstGeom prst="rect">
          <a:avLst/>
        </a:prstGeom>
      </xdr:spPr>
    </xdr:pic>
    <xdr:clientData/>
  </xdr:twoCellAnchor>
  <xdr:twoCellAnchor editAs="oneCell">
    <xdr:from>
      <xdr:col>2</xdr:col>
      <xdr:colOff>196849</xdr:colOff>
      <xdr:row>24</xdr:row>
      <xdr:rowOff>47626</xdr:rowOff>
    </xdr:from>
    <xdr:to>
      <xdr:col>2</xdr:col>
      <xdr:colOff>1362074</xdr:colOff>
      <xdr:row>24</xdr:row>
      <xdr:rowOff>921545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 flipV="1">
          <a:off x="4492624" y="9048751"/>
          <a:ext cx="1165225" cy="873919"/>
        </a:xfrm>
        <a:prstGeom prst="rect">
          <a:avLst/>
        </a:prstGeom>
      </xdr:spPr>
    </xdr:pic>
    <xdr:clientData/>
  </xdr:twoCellAnchor>
  <xdr:twoCellAnchor editAs="oneCell">
    <xdr:from>
      <xdr:col>2</xdr:col>
      <xdr:colOff>117476</xdr:colOff>
      <xdr:row>6</xdr:row>
      <xdr:rowOff>66675</xdr:rowOff>
    </xdr:from>
    <xdr:to>
      <xdr:col>2</xdr:col>
      <xdr:colOff>1509476</xdr:colOff>
      <xdr:row>12</xdr:row>
      <xdr:rowOff>139125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13251" y="1562100"/>
          <a:ext cx="139200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25</xdr:row>
      <xdr:rowOff>33336</xdr:rowOff>
    </xdr:from>
    <xdr:to>
      <xdr:col>2</xdr:col>
      <xdr:colOff>1552575</xdr:colOff>
      <xdr:row>26</xdr:row>
      <xdr:rowOff>626268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33875" y="9043986"/>
          <a:ext cx="1514475" cy="1135857"/>
        </a:xfrm>
        <a:prstGeom prst="rect">
          <a:avLst/>
        </a:prstGeom>
      </xdr:spPr>
    </xdr:pic>
    <xdr:clientData/>
  </xdr:twoCellAnchor>
  <xdr:twoCellAnchor editAs="oneCell">
    <xdr:from>
      <xdr:col>2</xdr:col>
      <xdr:colOff>266699</xdr:colOff>
      <xdr:row>19</xdr:row>
      <xdr:rowOff>25400</xdr:rowOff>
    </xdr:from>
    <xdr:to>
      <xdr:col>2</xdr:col>
      <xdr:colOff>1049699</xdr:colOff>
      <xdr:row>19</xdr:row>
      <xdr:rowOff>1069400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562474" y="3721100"/>
          <a:ext cx="78300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9525</xdr:rowOff>
    </xdr:from>
    <xdr:to>
      <xdr:col>3</xdr:col>
      <xdr:colOff>38100</xdr:colOff>
      <xdr:row>33</xdr:row>
      <xdr:rowOff>9524</xdr:rowOff>
    </xdr:to>
    <xdr:pic>
      <xdr:nvPicPr>
        <xdr:cNvPr id="10" name="Рисунок 9" descr="https://cdn2.static1-sima-land.com/items/3224182/1/700-nw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95775" y="11563350"/>
          <a:ext cx="1600200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SheetLayoutView="100" workbookViewId="0">
      <pane ySplit="3" topLeftCell="A19" activePane="bottomLeft" state="frozenSplit"/>
      <selection pane="bottomLeft" activeCell="F21" sqref="F21"/>
    </sheetView>
  </sheetViews>
  <sheetFormatPr defaultRowHeight="15" x14ac:dyDescent="0.25"/>
  <cols>
    <col min="1" max="1" width="10" customWidth="1"/>
    <col min="2" max="2" width="54.42578125" bestFit="1" customWidth="1"/>
    <col min="3" max="3" width="23.42578125" customWidth="1"/>
    <col min="4" max="4" width="12.85546875" customWidth="1"/>
    <col min="5" max="5" width="17.5703125" customWidth="1"/>
    <col min="6" max="6" width="11.5703125" customWidth="1"/>
    <col min="7" max="7" width="15.42578125" customWidth="1"/>
    <col min="8" max="8" width="15.5703125" customWidth="1"/>
  </cols>
  <sheetData>
    <row r="1" spans="1:8" ht="24.75" customHeight="1" thickBot="1" x14ac:dyDescent="0.3">
      <c r="A1" s="41" t="s">
        <v>26</v>
      </c>
      <c r="B1" s="42"/>
      <c r="C1" s="42"/>
      <c r="D1" s="42"/>
      <c r="E1" s="42"/>
      <c r="F1" s="42"/>
      <c r="G1" s="42"/>
      <c r="H1" s="42"/>
    </row>
    <row r="2" spans="1:8" ht="15" customHeight="1" x14ac:dyDescent="0.25">
      <c r="A2" s="51" t="s">
        <v>0</v>
      </c>
      <c r="B2" s="49" t="s">
        <v>1</v>
      </c>
      <c r="C2" s="49" t="s">
        <v>45</v>
      </c>
      <c r="D2" s="45" t="s">
        <v>33</v>
      </c>
      <c r="E2" s="49" t="s">
        <v>30</v>
      </c>
      <c r="F2" s="47" t="s">
        <v>2</v>
      </c>
      <c r="G2" s="48"/>
      <c r="H2" s="43" t="s">
        <v>31</v>
      </c>
    </row>
    <row r="3" spans="1:8" ht="36.75" customHeight="1" thickBot="1" x14ac:dyDescent="0.3">
      <c r="A3" s="52"/>
      <c r="B3" s="50"/>
      <c r="C3" s="50"/>
      <c r="D3" s="46"/>
      <c r="E3" s="50"/>
      <c r="F3" s="19" t="s">
        <v>32</v>
      </c>
      <c r="G3" s="20" t="s">
        <v>3</v>
      </c>
      <c r="H3" s="44"/>
    </row>
    <row r="4" spans="1:8" s="1" customFormat="1" ht="15.75" x14ac:dyDescent="0.25">
      <c r="A4" s="60" t="s">
        <v>43</v>
      </c>
      <c r="B4" s="60"/>
      <c r="C4" s="60"/>
      <c r="D4" s="60"/>
      <c r="E4" s="60"/>
      <c r="F4" s="60"/>
      <c r="G4" s="60"/>
      <c r="H4" s="60"/>
    </row>
    <row r="5" spans="1:8" s="1" customFormat="1" ht="12.75" x14ac:dyDescent="0.2">
      <c r="A5" s="11" t="s">
        <v>5</v>
      </c>
      <c r="B5" s="11" t="s">
        <v>16</v>
      </c>
      <c r="C5" s="55"/>
      <c r="D5" s="8" t="s">
        <v>28</v>
      </c>
      <c r="E5" s="7">
        <v>144.9</v>
      </c>
      <c r="F5" s="12">
        <v>60</v>
      </c>
      <c r="G5" s="13">
        <f t="shared" ref="G5:G10" si="0">E5*F5</f>
        <v>8694</v>
      </c>
      <c r="H5" s="24">
        <v>413</v>
      </c>
    </row>
    <row r="6" spans="1:8" s="1" customFormat="1" ht="12.75" x14ac:dyDescent="0.2">
      <c r="A6" s="3" t="s">
        <v>6</v>
      </c>
      <c r="B6" s="3" t="s">
        <v>17</v>
      </c>
      <c r="C6" s="55"/>
      <c r="D6" s="6" t="s">
        <v>28</v>
      </c>
      <c r="E6" s="5">
        <v>172.5</v>
      </c>
      <c r="F6" s="4">
        <v>5</v>
      </c>
      <c r="G6" s="9">
        <f t="shared" si="0"/>
        <v>862.5</v>
      </c>
      <c r="H6" s="25">
        <v>691</v>
      </c>
    </row>
    <row r="7" spans="1:8" s="1" customFormat="1" ht="12.75" x14ac:dyDescent="0.2">
      <c r="A7" s="3" t="s">
        <v>8</v>
      </c>
      <c r="B7" s="3" t="s">
        <v>18</v>
      </c>
      <c r="C7" s="55"/>
      <c r="D7" s="6" t="s">
        <v>28</v>
      </c>
      <c r="E7" s="5">
        <v>416.3</v>
      </c>
      <c r="F7" s="4">
        <v>6</v>
      </c>
      <c r="G7" s="9">
        <f t="shared" si="0"/>
        <v>2497.8000000000002</v>
      </c>
      <c r="H7" s="25">
        <v>809</v>
      </c>
    </row>
    <row r="8" spans="1:8" s="1" customFormat="1" ht="12.75" x14ac:dyDescent="0.2">
      <c r="A8" s="3" t="s">
        <v>10</v>
      </c>
      <c r="B8" s="3" t="s">
        <v>19</v>
      </c>
      <c r="C8" s="55"/>
      <c r="D8" s="6" t="s">
        <v>28</v>
      </c>
      <c r="E8" s="5">
        <v>483</v>
      </c>
      <c r="F8" s="4">
        <v>8</v>
      </c>
      <c r="G8" s="9">
        <f t="shared" si="0"/>
        <v>3864</v>
      </c>
      <c r="H8" s="25" t="s">
        <v>29</v>
      </c>
    </row>
    <row r="9" spans="1:8" s="1" customFormat="1" ht="12.75" x14ac:dyDescent="0.2">
      <c r="A9" s="3" t="s">
        <v>11</v>
      </c>
      <c r="B9" s="3" t="s">
        <v>20</v>
      </c>
      <c r="C9" s="55"/>
      <c r="D9" s="6" t="s">
        <v>28</v>
      </c>
      <c r="E9" s="5">
        <v>264.5</v>
      </c>
      <c r="F9" s="4">
        <v>2</v>
      </c>
      <c r="G9" s="9">
        <f t="shared" si="0"/>
        <v>529</v>
      </c>
      <c r="H9" s="25">
        <v>1411</v>
      </c>
    </row>
    <row r="10" spans="1:8" s="1" customFormat="1" ht="12.75" x14ac:dyDescent="0.2">
      <c r="A10" s="3" t="s">
        <v>12</v>
      </c>
      <c r="B10" s="3" t="s">
        <v>21</v>
      </c>
      <c r="C10" s="55"/>
      <c r="D10" s="6" t="s">
        <v>28</v>
      </c>
      <c r="E10" s="5">
        <v>690</v>
      </c>
      <c r="F10" s="4">
        <v>5</v>
      </c>
      <c r="G10" s="9">
        <f t="shared" si="0"/>
        <v>3450</v>
      </c>
      <c r="H10" s="25">
        <v>1510</v>
      </c>
    </row>
    <row r="11" spans="1:8" s="1" customFormat="1" ht="12.75" x14ac:dyDescent="0.2">
      <c r="A11" s="3">
        <v>669956</v>
      </c>
      <c r="B11" s="3" t="s">
        <v>37</v>
      </c>
      <c r="C11" s="55"/>
      <c r="D11" s="6" t="s">
        <v>28</v>
      </c>
      <c r="E11" s="5">
        <v>623.29999999999995</v>
      </c>
      <c r="F11" s="4">
        <v>2</v>
      </c>
      <c r="G11" s="9">
        <v>1246.5999999999999</v>
      </c>
      <c r="H11" s="25" t="s">
        <v>29</v>
      </c>
    </row>
    <row r="12" spans="1:8" s="1" customFormat="1" ht="12.75" x14ac:dyDescent="0.2">
      <c r="A12" s="3" t="s">
        <v>38</v>
      </c>
      <c r="B12" s="3" t="s">
        <v>55</v>
      </c>
      <c r="C12" s="55"/>
      <c r="D12" s="6" t="s">
        <v>28</v>
      </c>
      <c r="E12" s="5">
        <v>908.5</v>
      </c>
      <c r="F12" s="4">
        <v>2</v>
      </c>
      <c r="G12" s="9">
        <f>F12*E12</f>
        <v>1817</v>
      </c>
      <c r="H12" s="25" t="s">
        <v>29</v>
      </c>
    </row>
    <row r="13" spans="1:8" s="1" customFormat="1" ht="12.75" x14ac:dyDescent="0.2">
      <c r="A13" s="3" t="s">
        <v>39</v>
      </c>
      <c r="B13" s="3" t="s">
        <v>56</v>
      </c>
      <c r="C13" s="55"/>
      <c r="D13" s="6" t="s">
        <v>28</v>
      </c>
      <c r="E13" s="5">
        <v>1380</v>
      </c>
      <c r="F13" s="4">
        <v>42</v>
      </c>
      <c r="G13" s="9">
        <f>F13*E13</f>
        <v>57960</v>
      </c>
      <c r="H13" s="25"/>
    </row>
    <row r="14" spans="1:8" s="1" customFormat="1" ht="12.75" x14ac:dyDescent="0.2">
      <c r="A14" s="3">
        <v>802428</v>
      </c>
      <c r="B14" s="3" t="s">
        <v>40</v>
      </c>
      <c r="C14" s="55"/>
      <c r="D14" s="6" t="s">
        <v>28</v>
      </c>
      <c r="E14" s="5">
        <v>4500</v>
      </c>
      <c r="F14" s="4">
        <v>1</v>
      </c>
      <c r="G14" s="9">
        <f>F14*E14</f>
        <v>4500</v>
      </c>
      <c r="H14" s="25"/>
    </row>
    <row r="15" spans="1:8" s="1" customFormat="1" ht="12.75" x14ac:dyDescent="0.2">
      <c r="A15" s="3" t="s">
        <v>13</v>
      </c>
      <c r="B15" s="3" t="s">
        <v>22</v>
      </c>
      <c r="C15" s="55"/>
      <c r="D15" s="6" t="s">
        <v>28</v>
      </c>
      <c r="E15" s="5">
        <v>155.25</v>
      </c>
      <c r="F15" s="4">
        <v>49</v>
      </c>
      <c r="G15" s="9">
        <f>E15*F15</f>
        <v>7607.25</v>
      </c>
      <c r="H15" s="25">
        <v>594</v>
      </c>
    </row>
    <row r="16" spans="1:8" s="1" customFormat="1" ht="12.75" x14ac:dyDescent="0.2">
      <c r="A16" s="3" t="s">
        <v>14</v>
      </c>
      <c r="B16" s="3" t="s">
        <v>23</v>
      </c>
      <c r="C16" s="55"/>
      <c r="D16" s="6" t="s">
        <v>28</v>
      </c>
      <c r="E16" s="5">
        <v>460</v>
      </c>
      <c r="F16" s="4">
        <v>3</v>
      </c>
      <c r="G16" s="9">
        <f>E16*F16</f>
        <v>1380</v>
      </c>
      <c r="H16" s="25">
        <v>899</v>
      </c>
    </row>
    <row r="17" spans="1:8" s="1" customFormat="1" ht="12.75" x14ac:dyDescent="0.2">
      <c r="A17" s="14" t="s">
        <v>15</v>
      </c>
      <c r="B17" s="14" t="s">
        <v>24</v>
      </c>
      <c r="C17" s="56"/>
      <c r="D17" s="15" t="s">
        <v>28</v>
      </c>
      <c r="E17" s="16">
        <v>460</v>
      </c>
      <c r="F17" s="17">
        <v>20</v>
      </c>
      <c r="G17" s="18">
        <f>E17*F17</f>
        <v>9200</v>
      </c>
      <c r="H17" s="26">
        <v>1108</v>
      </c>
    </row>
    <row r="18" spans="1:8" s="1" customFormat="1" ht="16.5" thickBot="1" x14ac:dyDescent="0.25">
      <c r="A18" s="64" t="s">
        <v>4</v>
      </c>
      <c r="B18" s="65"/>
      <c r="C18" s="65"/>
      <c r="D18" s="65"/>
      <c r="E18" s="65"/>
      <c r="F18" s="66"/>
      <c r="G18" s="31">
        <f>SUM(G5:G17)</f>
        <v>103608.15</v>
      </c>
      <c r="H18" s="27"/>
    </row>
    <row r="19" spans="1:8" s="1" customFormat="1" ht="16.5" thickBot="1" x14ac:dyDescent="0.25">
      <c r="A19" s="61" t="s">
        <v>34</v>
      </c>
      <c r="B19" s="62"/>
      <c r="C19" s="62"/>
      <c r="D19" s="62"/>
      <c r="E19" s="62"/>
      <c r="F19" s="62"/>
      <c r="G19" s="62"/>
      <c r="H19" s="63"/>
    </row>
    <row r="20" spans="1:8" s="1" customFormat="1" ht="87" customHeight="1" x14ac:dyDescent="0.2">
      <c r="A20" s="21" t="s">
        <v>7</v>
      </c>
      <c r="B20" s="3" t="s">
        <v>57</v>
      </c>
      <c r="C20" s="3"/>
      <c r="D20" s="6" t="s">
        <v>28</v>
      </c>
      <c r="E20" s="5">
        <v>900</v>
      </c>
      <c r="F20" s="4">
        <v>3</v>
      </c>
      <c r="G20" s="9">
        <f>E20*F20</f>
        <v>2700</v>
      </c>
      <c r="H20" s="28">
        <v>1720</v>
      </c>
    </row>
    <row r="21" spans="1:8" s="1" customFormat="1" ht="89.25" customHeight="1" x14ac:dyDescent="0.2">
      <c r="A21" s="21" t="s">
        <v>9</v>
      </c>
      <c r="B21" s="3" t="s">
        <v>58</v>
      </c>
      <c r="C21" s="3"/>
      <c r="D21" s="6" t="s">
        <v>28</v>
      </c>
      <c r="E21" s="5">
        <v>600</v>
      </c>
      <c r="F21" s="4">
        <v>1</v>
      </c>
      <c r="G21" s="9">
        <f t="shared" ref="G21:G22" si="1">E21*F21</f>
        <v>600</v>
      </c>
      <c r="H21" s="25" t="s">
        <v>29</v>
      </c>
    </row>
    <row r="22" spans="1:8" s="1" customFormat="1" ht="90" customHeight="1" x14ac:dyDescent="0.2">
      <c r="A22" s="21" t="s">
        <v>25</v>
      </c>
      <c r="B22" s="3" t="s">
        <v>59</v>
      </c>
      <c r="C22" s="30"/>
      <c r="D22" s="6" t="s">
        <v>28</v>
      </c>
      <c r="E22" s="5">
        <v>3000</v>
      </c>
      <c r="F22" s="4">
        <v>11</v>
      </c>
      <c r="G22" s="9">
        <f t="shared" si="1"/>
        <v>33000</v>
      </c>
      <c r="H22" s="25" t="s">
        <v>29</v>
      </c>
    </row>
    <row r="23" spans="1:8" s="1" customFormat="1" ht="76.5" customHeight="1" x14ac:dyDescent="0.2">
      <c r="A23" s="21">
        <v>5036</v>
      </c>
      <c r="B23" s="3" t="s">
        <v>35</v>
      </c>
      <c r="C23" s="3"/>
      <c r="D23" s="6" t="s">
        <v>28</v>
      </c>
      <c r="E23" s="5">
        <v>9922</v>
      </c>
      <c r="F23" s="4">
        <v>1</v>
      </c>
      <c r="G23" s="9">
        <v>9922</v>
      </c>
      <c r="H23" s="25" t="s">
        <v>29</v>
      </c>
    </row>
    <row r="24" spans="1:8" s="1" customFormat="1" ht="75" customHeight="1" x14ac:dyDescent="0.2">
      <c r="A24" s="21">
        <v>201018</v>
      </c>
      <c r="B24" s="3" t="s">
        <v>36</v>
      </c>
      <c r="C24" s="3"/>
      <c r="D24" s="6" t="s">
        <v>28</v>
      </c>
      <c r="E24" s="5">
        <v>350</v>
      </c>
      <c r="F24" s="4">
        <v>3</v>
      </c>
      <c r="G24" s="9">
        <v>350</v>
      </c>
      <c r="H24" s="25" t="s">
        <v>29</v>
      </c>
    </row>
    <row r="25" spans="1:8" s="1" customFormat="1" ht="75" customHeight="1" x14ac:dyDescent="0.2">
      <c r="A25" s="21">
        <v>5930</v>
      </c>
      <c r="B25" s="3" t="s">
        <v>44</v>
      </c>
      <c r="C25" s="3"/>
      <c r="D25" s="6" t="s">
        <v>28</v>
      </c>
      <c r="E25" s="5">
        <v>40950</v>
      </c>
      <c r="F25" s="4">
        <v>1</v>
      </c>
      <c r="G25" s="9">
        <f t="shared" ref="G25:G27" si="2">F25*E25</f>
        <v>40950</v>
      </c>
      <c r="H25" s="25">
        <v>75000</v>
      </c>
    </row>
    <row r="26" spans="1:8" s="1" customFormat="1" ht="42.75" customHeight="1" x14ac:dyDescent="0.2">
      <c r="A26" s="21">
        <v>204827</v>
      </c>
      <c r="B26" s="3" t="s">
        <v>41</v>
      </c>
      <c r="C26" s="67"/>
      <c r="D26" s="6" t="s">
        <v>28</v>
      </c>
      <c r="E26" s="5">
        <v>6250</v>
      </c>
      <c r="F26" s="4">
        <v>9</v>
      </c>
      <c r="G26" s="9">
        <f t="shared" si="2"/>
        <v>56250</v>
      </c>
      <c r="H26" s="25"/>
    </row>
    <row r="27" spans="1:8" s="1" customFormat="1" ht="51.75" customHeight="1" x14ac:dyDescent="0.2">
      <c r="A27" s="21">
        <v>685233</v>
      </c>
      <c r="B27" s="3" t="s">
        <v>42</v>
      </c>
      <c r="C27" s="56"/>
      <c r="D27" s="6" t="s">
        <v>28</v>
      </c>
      <c r="E27" s="5">
        <v>3240</v>
      </c>
      <c r="F27" s="4">
        <v>10</v>
      </c>
      <c r="G27" s="9">
        <f t="shared" si="2"/>
        <v>32400</v>
      </c>
      <c r="H27" s="25"/>
    </row>
    <row r="28" spans="1:8" s="1" customFormat="1" ht="15.75" customHeight="1" thickBot="1" x14ac:dyDescent="0.3">
      <c r="A28" s="53" t="s">
        <v>4</v>
      </c>
      <c r="B28" s="54"/>
      <c r="C28" s="54"/>
      <c r="D28" s="54"/>
      <c r="E28" s="54"/>
      <c r="F28" s="54"/>
      <c r="G28" s="35">
        <f>SUM(G20:G27)</f>
        <v>176172</v>
      </c>
      <c r="H28" s="34"/>
    </row>
    <row r="29" spans="1:8" s="1" customFormat="1" ht="15.75" customHeight="1" thickBot="1" x14ac:dyDescent="0.25">
      <c r="A29" s="74" t="s">
        <v>54</v>
      </c>
      <c r="B29" s="75"/>
      <c r="C29" s="75"/>
      <c r="D29" s="75"/>
      <c r="E29" s="75"/>
      <c r="F29" s="75"/>
      <c r="G29" s="75"/>
      <c r="H29" s="76"/>
    </row>
    <row r="30" spans="1:8" s="1" customFormat="1" ht="15.75" customHeight="1" x14ac:dyDescent="0.2">
      <c r="A30" s="10" t="s">
        <v>46</v>
      </c>
      <c r="B30" s="36" t="s">
        <v>47</v>
      </c>
      <c r="C30" s="68"/>
      <c r="D30" s="37" t="s">
        <v>27</v>
      </c>
      <c r="E30" s="38">
        <v>167</v>
      </c>
      <c r="F30" s="38">
        <v>415.5</v>
      </c>
      <c r="G30" s="39">
        <f>F30*E30</f>
        <v>69388.5</v>
      </c>
      <c r="H30" s="33"/>
    </row>
    <row r="31" spans="1:8" s="1" customFormat="1" ht="15.75" customHeight="1" x14ac:dyDescent="0.2">
      <c r="A31" s="10" t="s">
        <v>48</v>
      </c>
      <c r="B31" s="36" t="s">
        <v>49</v>
      </c>
      <c r="C31" s="69"/>
      <c r="D31" s="37" t="s">
        <v>27</v>
      </c>
      <c r="E31" s="38">
        <v>236</v>
      </c>
      <c r="F31" s="38">
        <v>26.2</v>
      </c>
      <c r="G31" s="39">
        <f t="shared" ref="G31:G33" si="3">F31*E31</f>
        <v>6183.2</v>
      </c>
      <c r="H31" s="32"/>
    </row>
    <row r="32" spans="1:8" s="1" customFormat="1" ht="15.75" customHeight="1" x14ac:dyDescent="0.2">
      <c r="A32" s="10" t="s">
        <v>52</v>
      </c>
      <c r="B32" s="36" t="s">
        <v>50</v>
      </c>
      <c r="C32" s="69"/>
      <c r="D32" s="37" t="s">
        <v>27</v>
      </c>
      <c r="E32" s="38">
        <v>167</v>
      </c>
      <c r="F32" s="38">
        <v>228.5</v>
      </c>
      <c r="G32" s="39">
        <f t="shared" si="3"/>
        <v>38159.5</v>
      </c>
      <c r="H32" s="32"/>
    </row>
    <row r="33" spans="1:8" s="1" customFormat="1" ht="15.75" customHeight="1" x14ac:dyDescent="0.2">
      <c r="A33" s="10" t="s">
        <v>53</v>
      </c>
      <c r="B33" s="36" t="s">
        <v>51</v>
      </c>
      <c r="C33" s="70"/>
      <c r="D33" s="37" t="s">
        <v>27</v>
      </c>
      <c r="E33" s="38">
        <v>167</v>
      </c>
      <c r="F33" s="38">
        <v>168</v>
      </c>
      <c r="G33" s="39">
        <f t="shared" si="3"/>
        <v>28056</v>
      </c>
      <c r="H33" s="32"/>
    </row>
    <row r="34" spans="1:8" s="1" customFormat="1" ht="15.75" customHeight="1" thickBot="1" x14ac:dyDescent="0.3">
      <c r="A34" s="71" t="s">
        <v>4</v>
      </c>
      <c r="B34" s="72"/>
      <c r="C34" s="72"/>
      <c r="D34" s="72"/>
      <c r="E34" s="72"/>
      <c r="F34" s="73"/>
      <c r="G34" s="40">
        <f>SUM(G30:G33)</f>
        <v>141787.20000000001</v>
      </c>
      <c r="H34" s="29"/>
    </row>
    <row r="35" spans="1:8" s="1" customFormat="1" ht="16.5" thickBot="1" x14ac:dyDescent="0.25">
      <c r="A35" s="57" t="s">
        <v>4</v>
      </c>
      <c r="B35" s="58"/>
      <c r="C35" s="58"/>
      <c r="D35" s="58"/>
      <c r="E35" s="58"/>
      <c r="F35" s="59"/>
      <c r="G35" s="22">
        <f>SUM(G28+G18)+G34</f>
        <v>421567.35000000003</v>
      </c>
      <c r="H35" s="23"/>
    </row>
    <row r="36" spans="1:8" s="2" customFormat="1" ht="15.75" x14ac:dyDescent="0.25">
      <c r="A36"/>
      <c r="B36"/>
      <c r="C36"/>
      <c r="D36"/>
      <c r="E36"/>
      <c r="F36"/>
      <c r="G36"/>
      <c r="H36"/>
    </row>
  </sheetData>
  <sheetProtection algorithmName="SHA-512" hashValue="lnH54JWwbv6mLqTWlCNXBZHt536LQIyrFYw0sERAN9HS5nloI2yDky33Ca5zkNy8P6bsu+KNLS+No2QR6E3ImQ==" saltValue="lnGFn6xqEg5P5UCnq+YoJg==" spinCount="100000" sheet="1" formatCells="0" formatColumns="0" formatRows="0" insertColumns="0" insertRows="0" insertHyperlinks="0" deleteColumns="0" deleteRows="0" sort="0" autoFilter="0" pivotTables="0"/>
  <mergeCells count="18">
    <mergeCell ref="A28:F28"/>
    <mergeCell ref="C2:C3"/>
    <mergeCell ref="C5:C17"/>
    <mergeCell ref="A35:F35"/>
    <mergeCell ref="A4:H4"/>
    <mergeCell ref="A19:H19"/>
    <mergeCell ref="A18:F18"/>
    <mergeCell ref="C26:C27"/>
    <mergeCell ref="C30:C33"/>
    <mergeCell ref="A34:F34"/>
    <mergeCell ref="A29:H29"/>
    <mergeCell ref="A1:H1"/>
    <mergeCell ref="H2:H3"/>
    <mergeCell ref="D2:D3"/>
    <mergeCell ref="F2:G2"/>
    <mergeCell ref="E2:E3"/>
    <mergeCell ref="B2:B3"/>
    <mergeCell ref="A2:A3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Грузовое оборудование</vt:lpstr>
      <vt:lpstr>'Грузовое оборудование'!Область_печати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2021-07-22T11:12:58Z</dcterms:modified>
</cp:coreProperties>
</file>